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125" activeTab="0"/>
  </bookViews>
  <sheets>
    <sheet name="partides" sheetId="1" r:id="rId1"/>
    <sheet name="pasteles" sheetId="2" r:id="rId2"/>
    <sheet name="Hoja3" sheetId="3" r:id="rId3"/>
    <sheet name="Hoja 1" sheetId="4" r:id="rId4"/>
  </sheets>
  <definedNames/>
  <calcPr fullCalcOnLoad="1"/>
</workbook>
</file>

<file path=xl/sharedStrings.xml><?xml version="1.0" encoding="utf-8"?>
<sst xmlns="http://schemas.openxmlformats.org/spreadsheetml/2006/main" count="280" uniqueCount="202">
  <si>
    <t>112.00</t>
  </si>
  <si>
    <t>Impost sobre bens immobles de naturalesa urbana</t>
  </si>
  <si>
    <t>C.P.G.C.: 7709</t>
  </si>
  <si>
    <t>Centre de cost: 002</t>
  </si>
  <si>
    <t>Impost sobre bens immobles de naturalesa rústica</t>
  </si>
  <si>
    <t>113.00</t>
  </si>
  <si>
    <t>Impost sobre vehicles de tracció mecànica</t>
  </si>
  <si>
    <t>C.P.G.C.: 733</t>
  </si>
  <si>
    <t>C.P.G.C.: 7702</t>
  </si>
  <si>
    <t>130.00</t>
  </si>
  <si>
    <t>Impost sobre activitats empresarials i profesionals (IAE)</t>
  </si>
  <si>
    <t>TOTAL CÀPITOL 1</t>
  </si>
  <si>
    <t>Impost sobre construccions, instal·lacions i obres</t>
  </si>
  <si>
    <t>TOTAL CÀPITOL 2</t>
  </si>
  <si>
    <t>Llicències urbanístiques</t>
  </si>
  <si>
    <t>C.P.G.C.: 7062</t>
  </si>
  <si>
    <t>Recollida d'escombreria domiciliaria de Bellvei</t>
  </si>
  <si>
    <t xml:space="preserve">Recollida d'escombreria domiciliaria: Baronia del Mar </t>
  </si>
  <si>
    <t>Conservació Cementiri Municipal</t>
  </si>
  <si>
    <t xml:space="preserve">Retirada de vehicles de la via pública: abadonats/mal estacionats </t>
  </si>
  <si>
    <t>TOTAL ARTICLE 31</t>
  </si>
  <si>
    <t>CAPITOL 1.- IMPOSTOS DIRECTES</t>
  </si>
  <si>
    <t>Article 11.- Sobre el Capital</t>
  </si>
  <si>
    <t>CAPITOL 2 IMPOSTOS INDIRECTES</t>
  </si>
  <si>
    <t>CAPITOL 3.- TAXES I ALTRES INGRESSOS</t>
  </si>
  <si>
    <t>Obertura de sondatges o rases en terreny d'ús públic.</t>
  </si>
  <si>
    <t>Centre de Cost: 002</t>
  </si>
  <si>
    <t>Parades, barraques i casetes de venda a espai públic</t>
  </si>
  <si>
    <t>Ocupació de terrenys d'ús públic amb taules i cadires</t>
  </si>
  <si>
    <t>Ocupació de terrenys d'ús públic amb mercaderies, runes i demes</t>
  </si>
  <si>
    <t>Prestació de serveis a la zona esportiva (piscina / Tenis)</t>
  </si>
  <si>
    <t>Centre de Cost: 007</t>
  </si>
  <si>
    <t>391.00</t>
  </si>
  <si>
    <t>Multes</t>
  </si>
  <si>
    <t>C.P.G.C.:</t>
  </si>
  <si>
    <t>Altres ingressos</t>
  </si>
  <si>
    <t>399.01</t>
  </si>
  <si>
    <t>TOTAL ARTICLE 39</t>
  </si>
  <si>
    <t>TOTAL CÀPITOL 3</t>
  </si>
  <si>
    <t>CÀPITOL 4 TRANFERÈNCIES CORRENTS</t>
  </si>
  <si>
    <t>Article 42.- De l'estat</t>
  </si>
  <si>
    <t>420.00</t>
  </si>
  <si>
    <t>Participació en els tributs de l'estat</t>
  </si>
  <si>
    <t>Centre de Const: 002</t>
  </si>
  <si>
    <t>TOTAL ARTICLE 42</t>
  </si>
  <si>
    <t>Article 45.- De la Comunitat Autònoma</t>
  </si>
  <si>
    <t>TOTAL ARTICLE 45</t>
  </si>
  <si>
    <t>Article 46.- D'entitats Locals</t>
  </si>
  <si>
    <t>C.P.G.C.: 766</t>
  </si>
  <si>
    <t>TOTAL ARTICLE 46</t>
  </si>
  <si>
    <t>TOTAL CÀPITOL 4</t>
  </si>
  <si>
    <t>CÀPITOL 5.- INGRESSOS PATRIMONIALS</t>
  </si>
  <si>
    <t>Article 52.- Interessos de dipòsits</t>
  </si>
  <si>
    <t>TOTAL ARTICLE 52</t>
  </si>
  <si>
    <t>TOTAL CÀPITOL 5</t>
  </si>
  <si>
    <t>CAPITOL 7.- TRANFERÈNCIES DE CÀPITAL</t>
  </si>
  <si>
    <t xml:space="preserve">Centre de Cost: </t>
  </si>
  <si>
    <t>TOTAL CÀPITOL 7</t>
  </si>
  <si>
    <t>RESUM D'INGRESSOS PER CAPITOLS</t>
  </si>
  <si>
    <t>C. 1</t>
  </si>
  <si>
    <t>Impostos Directes</t>
  </si>
  <si>
    <t>C. 2</t>
  </si>
  <si>
    <t>Impostos Indirectes</t>
  </si>
  <si>
    <t>C. 3</t>
  </si>
  <si>
    <t>Taxes i altres Ingressos</t>
  </si>
  <si>
    <t>C. 4</t>
  </si>
  <si>
    <t>Tranferències corrents</t>
  </si>
  <si>
    <t>C. 5</t>
  </si>
  <si>
    <t>Ingressos Patrimonials</t>
  </si>
  <si>
    <t>C. 7</t>
  </si>
  <si>
    <t>Tranfrències de capital</t>
  </si>
  <si>
    <t>Article 55.- productes per concessions</t>
  </si>
  <si>
    <t>Explotació administrativa, canon subministrament aigua</t>
  </si>
  <si>
    <t>Centre de cost</t>
  </si>
  <si>
    <t>Total Article 55</t>
  </si>
  <si>
    <t>Festes Populars, aportació empreses</t>
  </si>
  <si>
    <t>Centre de Cost: 013</t>
  </si>
  <si>
    <t>Estat dels ingressos</t>
  </si>
  <si>
    <t>Classificació econòmica</t>
  </si>
  <si>
    <t>Taxa per llicència d'obertura d'establiments</t>
  </si>
  <si>
    <t>520.00</t>
  </si>
  <si>
    <t>TOTAL ARTICLE 75</t>
  </si>
  <si>
    <t>taxa guals</t>
  </si>
  <si>
    <t>Taxa per expedició de documents administratius</t>
  </si>
  <si>
    <t>C.P.G.C.: 775</t>
  </si>
  <si>
    <t>Canon Parking</t>
  </si>
  <si>
    <t xml:space="preserve">Execució subsidiaria, neteja solars </t>
  </si>
  <si>
    <t>C.P.G.C.: 725</t>
  </si>
  <si>
    <t>C.P.G.C.: 7699</t>
  </si>
  <si>
    <t>C.P.G.C.: 750</t>
  </si>
  <si>
    <t>C.P.G.C.: 740</t>
  </si>
  <si>
    <t>C.P.G.C.:740</t>
  </si>
  <si>
    <t>C.P.G.C.: 727</t>
  </si>
  <si>
    <t>C.P.G.C.: 777</t>
  </si>
  <si>
    <t>C.P.G.C.: 7691</t>
  </si>
  <si>
    <t>115.00</t>
  </si>
  <si>
    <t>116.00</t>
  </si>
  <si>
    <t>290.00</t>
  </si>
  <si>
    <t>302.00</t>
  </si>
  <si>
    <t>302.01</t>
  </si>
  <si>
    <t>325.00</t>
  </si>
  <si>
    <t>335.00</t>
  </si>
  <si>
    <t>335.01</t>
  </si>
  <si>
    <t>337.00</t>
  </si>
  <si>
    <t>331.00</t>
  </si>
  <si>
    <t>321.00</t>
  </si>
  <si>
    <t>332.00</t>
  </si>
  <si>
    <t>335.02</t>
  </si>
  <si>
    <t>313.00</t>
  </si>
  <si>
    <t>305.00</t>
  </si>
  <si>
    <t>450.80</t>
  </si>
  <si>
    <t>461.00</t>
  </si>
  <si>
    <t>322.00</t>
  </si>
  <si>
    <t>321.01</t>
  </si>
  <si>
    <t>Compensació de telefonica</t>
  </si>
  <si>
    <t>309.00</t>
  </si>
  <si>
    <t>550.00</t>
  </si>
  <si>
    <t>Article 29.- altres impostos indirectes</t>
  </si>
  <si>
    <t>Ocupació de la volada de la via pública</t>
  </si>
  <si>
    <t>338.00</t>
  </si>
  <si>
    <t>326.00</t>
  </si>
  <si>
    <t>Article 30.- Taxes per la prestació de serveis públics bàsics</t>
  </si>
  <si>
    <t>TOTAL ARTICLE 30</t>
  </si>
  <si>
    <t>Article 31.- Taxes per la prestació de serveis públics de caràcter social</t>
  </si>
  <si>
    <t>312.00</t>
  </si>
  <si>
    <t>Article 32.- Taxes per la realització d'activitats de competencia local</t>
  </si>
  <si>
    <t xml:space="preserve">Llicències de 1º ocupació </t>
  </si>
  <si>
    <t>TOTAL ARTICLE 32</t>
  </si>
  <si>
    <t>Article 33.- Taxes per la utilització privativa del domini públic local</t>
  </si>
  <si>
    <t>TOTAL ARTICLE 33</t>
  </si>
  <si>
    <t>Article 39.- Altres ingressos</t>
  </si>
  <si>
    <t>393.00</t>
  </si>
  <si>
    <t>Interessos de demora</t>
  </si>
  <si>
    <t>Transferències Diputació de Tarragona</t>
  </si>
  <si>
    <t>462.00</t>
  </si>
  <si>
    <t>465.00</t>
  </si>
  <si>
    <t>Transferencies Consell Comarcal del Baix Penedès</t>
  </si>
  <si>
    <t>550.01</t>
  </si>
  <si>
    <t>450.00</t>
  </si>
  <si>
    <t>Generalitat de Catalunya Fons de Cooperació local</t>
  </si>
  <si>
    <t>Centre de Cost:</t>
  </si>
  <si>
    <t>450.30</t>
  </si>
  <si>
    <t>Generalitat Catalunya subvencions (Jutjat de Pau/ ...)</t>
  </si>
  <si>
    <t>550.02</t>
  </si>
  <si>
    <t>470.00</t>
  </si>
  <si>
    <t>Generalitat de Catalunya Sub. Llar Infants (amb conveni)</t>
  </si>
  <si>
    <t>Interes de diposit entitats financers</t>
  </si>
  <si>
    <t xml:space="preserve">Article 47.- D'empreses privades </t>
  </si>
  <si>
    <t>Article 34.- Preus públics</t>
  </si>
  <si>
    <t>TOTAL ARTICLE 34</t>
  </si>
  <si>
    <t>399.02</t>
  </si>
  <si>
    <t>462.01</t>
  </si>
  <si>
    <t>349.00</t>
  </si>
  <si>
    <t>313.01</t>
  </si>
  <si>
    <t>Taxa per utilització del polisportiu</t>
  </si>
  <si>
    <t>Drets de connexió a sistemes generals a Bellvei/Baronia del Mar</t>
  </si>
  <si>
    <t>de naturalesa urbana</t>
  </si>
  <si>
    <t xml:space="preserve">Impost sobre l'increment de valos dels terrenys </t>
  </si>
  <si>
    <t xml:space="preserve">C.P.G.C.: </t>
  </si>
  <si>
    <t>CAPITOL 9.- PASIVOS FINANCIEROS</t>
  </si>
  <si>
    <t>Article 91.- Pasivos Financieros</t>
  </si>
  <si>
    <t>913.00</t>
  </si>
  <si>
    <t>Subscripció de credit</t>
  </si>
  <si>
    <t>C.P.G.C. :</t>
  </si>
  <si>
    <t>Cente de cost</t>
  </si>
  <si>
    <t>TOTAL ARTICLE 91</t>
  </si>
  <si>
    <t>TOTAL CÀPITOL 9</t>
  </si>
  <si>
    <t>C. 9</t>
  </si>
  <si>
    <t>Pasius financers</t>
  </si>
  <si>
    <t>Taxa per assitència a la Llar infants / menjador escolar</t>
  </si>
  <si>
    <t xml:space="preserve">Article 75.- De la Comunitat Autonoma </t>
  </si>
  <si>
    <t>751 00</t>
  </si>
  <si>
    <t xml:space="preserve">Article 76.- De la Diputació de Tarragona </t>
  </si>
  <si>
    <t>761 00</t>
  </si>
  <si>
    <t>TOTAL ARTICLE 76</t>
  </si>
  <si>
    <t>CAPITOL 6.- VENDA DE SOLARS</t>
  </si>
  <si>
    <t>Article 60.- Venda de solars</t>
  </si>
  <si>
    <t>600 00</t>
  </si>
  <si>
    <t>Venda de solars</t>
  </si>
  <si>
    <t>Total Article 60</t>
  </si>
  <si>
    <t xml:space="preserve">TOTAL CÀPITOL 6 </t>
  </si>
  <si>
    <t>C .6</t>
  </si>
  <si>
    <t>C. 6</t>
  </si>
  <si>
    <t xml:space="preserve">Pla d'obres - camí de Baronia del Mar - </t>
  </si>
  <si>
    <t>Sub. POUS ordinari</t>
  </si>
  <si>
    <t xml:space="preserve">Centre de Cost: 002 / 009 </t>
  </si>
  <si>
    <t>Conveni Aj. Vendrell, / Calafell despeses baronia del Mar</t>
  </si>
  <si>
    <t>349.01</t>
  </si>
  <si>
    <t xml:space="preserve">Ingrès per activitats del CC La Patronal - Bellvei -  casals </t>
  </si>
  <si>
    <t>Ingrès per activitats del CC La Muga - Baronia del Mar - Casals</t>
  </si>
  <si>
    <t>Canon Bar Polisportiu / El Casal</t>
  </si>
  <si>
    <t>PEIM inversió</t>
  </si>
  <si>
    <t>TOTAL DEL PRESSUPOST D'INGRESSOS PER L'ANY 2016</t>
  </si>
  <si>
    <t>PRESSUPOST D'INGRESSOS PER L'ANY 2016</t>
  </si>
  <si>
    <t>subvencions ordinaries, peim, llar infants etc</t>
  </si>
  <si>
    <t>Venda de solars 8,92 %</t>
  </si>
  <si>
    <t>Trasnferencies de Capital 7,44 %</t>
  </si>
  <si>
    <t>Impostos Directes 43,06 %</t>
  </si>
  <si>
    <t>Impostos Indirectes 0,85 %</t>
  </si>
  <si>
    <t>Taxes i altres Ingressos 14,99 %</t>
  </si>
  <si>
    <t>Tranferències corrents 23,67 %</t>
  </si>
  <si>
    <t>Ingressos patrimonials 1,7 %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</si>
</sst>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8"/>
      <name val="Arial"/>
      <family val="0"/>
    </font>
    <font>
      <sz val="14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9" xfId="0" applyFont="1" applyBorder="1" applyAlignment="1">
      <alignment/>
    </xf>
    <xf numFmtId="0" fontId="2" fillId="35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0" fillId="0" borderId="15" xfId="0" applyNumberForma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pressupot d'ingressos 2016
</a:t>
            </a:r>
          </a:p>
        </c:rich>
      </c:tx>
      <c:layout>
        <c:manualLayout>
          <c:xMode val="factor"/>
          <c:yMode val="factor"/>
          <c:x val="-0.17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805"/>
          <c:w val="0.41525"/>
          <c:h val="0.60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pasteles!$A$1:$B$7</c:f>
              <c:multiLvlStrCache/>
            </c:multiLvlStrRef>
          </c:cat>
          <c:val>
            <c:numRef>
              <c:f>pasteles!$C$1:$C$7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"/>
          <c:w val="0.3045"/>
          <c:h val="0.9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685800</xdr:colOff>
      <xdr:row>33</xdr:row>
      <xdr:rowOff>142875</xdr:rowOff>
    </xdr:to>
    <xdr:graphicFrame>
      <xdr:nvGraphicFramePr>
        <xdr:cNvPr id="1" name="Chart 5"/>
        <xdr:cNvGraphicFramePr/>
      </xdr:nvGraphicFramePr>
      <xdr:xfrm>
        <a:off x="0" y="0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8"/>
  <sheetViews>
    <sheetView tabSelected="1" zoomScale="180" zoomScaleNormal="180" zoomScalePageLayoutView="0" workbookViewId="0" topLeftCell="A256">
      <selection activeCell="B272" sqref="B272"/>
    </sheetView>
  </sheetViews>
  <sheetFormatPr defaultColWidth="11.421875" defaultRowHeight="12.75"/>
  <cols>
    <col min="1" max="1" width="8.57421875" style="1" customWidth="1"/>
    <col min="2" max="2" width="65.140625" style="1" customWidth="1"/>
    <col min="3" max="3" width="13.140625" style="1" customWidth="1"/>
    <col min="4" max="16384" width="11.421875" style="1" customWidth="1"/>
  </cols>
  <sheetData>
    <row r="3" ht="15">
      <c r="B3" s="1" t="s">
        <v>193</v>
      </c>
    </row>
    <row r="5" ht="15">
      <c r="B5" s="1" t="s">
        <v>77</v>
      </c>
    </row>
    <row r="7" ht="15">
      <c r="B7" s="1" t="s">
        <v>78</v>
      </c>
    </row>
    <row r="9" ht="15">
      <c r="B9" s="29" t="s">
        <v>21</v>
      </c>
    </row>
    <row r="10" ht="15">
      <c r="B10" s="26"/>
    </row>
    <row r="11" ht="15">
      <c r="B11" s="1" t="s">
        <v>22</v>
      </c>
    </row>
    <row r="12" ht="15.75" thickBot="1"/>
    <row r="13" spans="1:3" ht="13.5" customHeight="1" thickBot="1">
      <c r="A13" s="2" t="s">
        <v>0</v>
      </c>
      <c r="B13" s="3" t="s">
        <v>4</v>
      </c>
      <c r="C13" s="4">
        <v>3400</v>
      </c>
    </row>
    <row r="14" spans="2:3" ht="12.75" customHeight="1">
      <c r="B14" s="5" t="s">
        <v>2</v>
      </c>
      <c r="C14" s="6"/>
    </row>
    <row r="15" spans="2:3" ht="15.75" thickBot="1">
      <c r="B15" s="7" t="s">
        <v>3</v>
      </c>
      <c r="C15" s="8"/>
    </row>
    <row r="16" spans="1:3" ht="15.75" thickBot="1">
      <c r="A16" s="4" t="s">
        <v>5</v>
      </c>
      <c r="B16" s="3" t="s">
        <v>1</v>
      </c>
      <c r="C16" s="4">
        <v>700000</v>
      </c>
    </row>
    <row r="17" spans="2:3" ht="15">
      <c r="B17" s="5" t="s">
        <v>2</v>
      </c>
      <c r="C17" s="6"/>
    </row>
    <row r="18" spans="2:3" ht="15.75" thickBot="1">
      <c r="B18" s="7" t="s">
        <v>3</v>
      </c>
      <c r="C18" s="8"/>
    </row>
    <row r="19" spans="1:3" ht="15.75" thickBot="1">
      <c r="A19" s="4" t="s">
        <v>95</v>
      </c>
      <c r="B19" s="5" t="s">
        <v>6</v>
      </c>
      <c r="C19" s="4">
        <v>160000</v>
      </c>
    </row>
    <row r="20" spans="2:3" ht="15">
      <c r="B20" s="5" t="s">
        <v>87</v>
      </c>
      <c r="C20" s="6"/>
    </row>
    <row r="21" spans="2:3" ht="15.75" thickBot="1">
      <c r="B21" s="7" t="s">
        <v>3</v>
      </c>
      <c r="C21" s="12"/>
    </row>
    <row r="22" spans="1:3" ht="15.75" thickBot="1">
      <c r="A22" s="4" t="s">
        <v>96</v>
      </c>
      <c r="B22" s="40" t="s">
        <v>157</v>
      </c>
      <c r="C22" s="4">
        <v>60000</v>
      </c>
    </row>
    <row r="23" spans="1:3" ht="15">
      <c r="A23" s="10"/>
      <c r="B23" s="40" t="s">
        <v>156</v>
      </c>
      <c r="C23" s="3"/>
    </row>
    <row r="24" spans="2:3" ht="15">
      <c r="B24" s="40" t="s">
        <v>8</v>
      </c>
      <c r="C24" s="5"/>
    </row>
    <row r="25" spans="2:3" ht="15.75" thickBot="1">
      <c r="B25" s="41" t="s">
        <v>3</v>
      </c>
      <c r="C25" s="7"/>
    </row>
    <row r="26" spans="1:3" ht="15.75" thickBot="1">
      <c r="A26" s="4" t="s">
        <v>9</v>
      </c>
      <c r="B26" s="5" t="s">
        <v>10</v>
      </c>
      <c r="C26" s="4">
        <v>90000</v>
      </c>
    </row>
    <row r="27" spans="2:3" ht="15">
      <c r="B27" s="5" t="s">
        <v>92</v>
      </c>
      <c r="C27" s="6"/>
    </row>
    <row r="28" spans="2:3" ht="15.75" thickBot="1">
      <c r="B28" s="5" t="s">
        <v>3</v>
      </c>
      <c r="C28" s="8"/>
    </row>
    <row r="29" spans="2:3" ht="16.5" thickBot="1">
      <c r="B29" s="17" t="s">
        <v>11</v>
      </c>
      <c r="C29" s="17">
        <f>SUM(C13:C28)</f>
        <v>1013400</v>
      </c>
    </row>
    <row r="30" ht="15">
      <c r="B30" s="10"/>
    </row>
    <row r="31" ht="15">
      <c r="B31" s="29" t="s">
        <v>23</v>
      </c>
    </row>
    <row r="32" ht="15">
      <c r="B32" s="26"/>
    </row>
    <row r="33" ht="15">
      <c r="B33" s="10" t="s">
        <v>117</v>
      </c>
    </row>
    <row r="34" ht="15.75" thickBot="1">
      <c r="B34" s="10"/>
    </row>
    <row r="35" spans="1:3" ht="15.75" thickBot="1">
      <c r="A35" s="4" t="s">
        <v>97</v>
      </c>
      <c r="B35" s="3" t="s">
        <v>12</v>
      </c>
      <c r="C35" s="4">
        <v>20000</v>
      </c>
    </row>
    <row r="36" spans="2:3" ht="15">
      <c r="B36" s="5" t="s">
        <v>7</v>
      </c>
      <c r="C36" s="6"/>
    </row>
    <row r="37" spans="2:3" ht="15.75" thickBot="1">
      <c r="B37" s="7" t="s">
        <v>3</v>
      </c>
      <c r="C37" s="8"/>
    </row>
    <row r="38" spans="2:3" ht="16.5" thickBot="1">
      <c r="B38" s="18" t="s">
        <v>13</v>
      </c>
      <c r="C38" s="17">
        <f>SUM(C35:C37)</f>
        <v>20000</v>
      </c>
    </row>
    <row r="39" spans="2:3" ht="15.75">
      <c r="B39" s="13"/>
      <c r="C39" s="13"/>
    </row>
    <row r="40" spans="2:3" ht="15.75">
      <c r="B40" s="30" t="s">
        <v>24</v>
      </c>
      <c r="C40" s="13"/>
    </row>
    <row r="41" spans="2:3" ht="15.75">
      <c r="B41" s="16"/>
      <c r="C41" s="13"/>
    </row>
    <row r="42" ht="15">
      <c r="B42" s="1" t="s">
        <v>121</v>
      </c>
    </row>
    <row r="43" ht="15.75" thickBot="1">
      <c r="B43" s="25"/>
    </row>
    <row r="44" spans="1:3" ht="15.75" thickBot="1">
      <c r="A44" s="4" t="s">
        <v>98</v>
      </c>
      <c r="B44" s="5" t="s">
        <v>16</v>
      </c>
      <c r="C44" s="4">
        <v>126000</v>
      </c>
    </row>
    <row r="45" spans="2:3" ht="15">
      <c r="B45" s="5" t="s">
        <v>90</v>
      </c>
      <c r="C45" s="6"/>
    </row>
    <row r="46" spans="2:3" ht="15.75" thickBot="1">
      <c r="B46" s="7" t="s">
        <v>3</v>
      </c>
      <c r="C46" s="8"/>
    </row>
    <row r="47" spans="1:3" ht="15.75" thickBot="1">
      <c r="A47" s="4" t="s">
        <v>99</v>
      </c>
      <c r="B47" s="3" t="s">
        <v>17</v>
      </c>
      <c r="C47" s="4">
        <v>90000</v>
      </c>
    </row>
    <row r="48" spans="2:3" ht="15">
      <c r="B48" s="5" t="s">
        <v>91</v>
      </c>
      <c r="C48" s="6"/>
    </row>
    <row r="49" spans="2:3" ht="15.75" thickBot="1">
      <c r="B49" s="7" t="s">
        <v>3</v>
      </c>
      <c r="C49" s="12"/>
    </row>
    <row r="50" spans="1:3" ht="15.75" thickBot="1">
      <c r="A50" s="4" t="s">
        <v>109</v>
      </c>
      <c r="B50" s="5" t="s">
        <v>18</v>
      </c>
      <c r="C50" s="4">
        <v>7000</v>
      </c>
    </row>
    <row r="51" spans="2:3" ht="15">
      <c r="B51" s="5" t="s">
        <v>90</v>
      </c>
      <c r="C51" s="12"/>
    </row>
    <row r="52" spans="2:3" ht="15.75" thickBot="1">
      <c r="B52" s="7" t="s">
        <v>3</v>
      </c>
      <c r="C52" s="8"/>
    </row>
    <row r="53" spans="1:3" ht="15.75" thickBot="1">
      <c r="A53" s="4" t="s">
        <v>115</v>
      </c>
      <c r="B53" s="3" t="s">
        <v>155</v>
      </c>
      <c r="C53" s="14">
        <v>3000</v>
      </c>
    </row>
    <row r="54" spans="1:3" ht="15">
      <c r="A54" s="10"/>
      <c r="B54" s="5" t="s">
        <v>90</v>
      </c>
      <c r="C54" s="6"/>
    </row>
    <row r="55" spans="1:3" ht="15.75" thickBot="1">
      <c r="A55" s="10"/>
      <c r="B55" s="7" t="s">
        <v>3</v>
      </c>
      <c r="C55" s="12"/>
    </row>
    <row r="56" spans="2:3" ht="16.5" thickBot="1">
      <c r="B56" s="9" t="s">
        <v>122</v>
      </c>
      <c r="C56" s="39">
        <f>SUM(C44:C55)</f>
        <v>226000</v>
      </c>
    </row>
    <row r="57" spans="2:3" ht="15">
      <c r="B57" s="10"/>
      <c r="C57" s="10"/>
    </row>
    <row r="58" spans="2:3" ht="15">
      <c r="B58" s="1" t="s">
        <v>123</v>
      </c>
      <c r="C58" s="10"/>
    </row>
    <row r="59" spans="2:3" ht="15.75" thickBot="1">
      <c r="B59" s="10"/>
      <c r="C59" s="10"/>
    </row>
    <row r="60" spans="1:3" ht="15.75" thickBot="1">
      <c r="A60" s="4" t="s">
        <v>124</v>
      </c>
      <c r="B60" s="3" t="s">
        <v>169</v>
      </c>
      <c r="C60" s="4">
        <v>40000</v>
      </c>
    </row>
    <row r="61" spans="2:3" ht="15">
      <c r="B61" s="5" t="s">
        <v>91</v>
      </c>
      <c r="C61" s="6"/>
    </row>
    <row r="62" spans="2:3" ht="15.75" thickBot="1">
      <c r="B62" s="7" t="s">
        <v>3</v>
      </c>
      <c r="C62" s="12"/>
    </row>
    <row r="63" spans="1:3" ht="15.75" thickBot="1">
      <c r="A63" s="2" t="s">
        <v>108</v>
      </c>
      <c r="B63" s="3" t="s">
        <v>30</v>
      </c>
      <c r="C63" s="4">
        <v>12000</v>
      </c>
    </row>
    <row r="64" spans="2:3" ht="15">
      <c r="B64" s="5" t="s">
        <v>91</v>
      </c>
      <c r="C64" s="12"/>
    </row>
    <row r="65" spans="2:3" ht="15.75" thickBot="1">
      <c r="B65" s="7" t="s">
        <v>3</v>
      </c>
      <c r="C65" s="12"/>
    </row>
    <row r="66" spans="1:3" ht="15.75" thickBot="1">
      <c r="A66" s="4" t="s">
        <v>153</v>
      </c>
      <c r="B66" s="5" t="s">
        <v>154</v>
      </c>
      <c r="C66" s="4">
        <v>3000</v>
      </c>
    </row>
    <row r="67" spans="2:3" ht="15">
      <c r="B67" s="5" t="s">
        <v>91</v>
      </c>
      <c r="C67" s="12"/>
    </row>
    <row r="68" spans="2:3" ht="15.75" thickBot="1">
      <c r="B68" s="7" t="s">
        <v>3</v>
      </c>
      <c r="C68" s="12"/>
    </row>
    <row r="69" spans="2:3" ht="16.5" thickBot="1">
      <c r="B69" s="9" t="s">
        <v>20</v>
      </c>
      <c r="C69" s="9">
        <f>SUM(C60:C68)</f>
        <v>55000</v>
      </c>
    </row>
    <row r="70" spans="2:3" ht="15">
      <c r="B70" s="10"/>
      <c r="C70" s="10"/>
    </row>
    <row r="71" spans="2:3" ht="15">
      <c r="B71" s="1" t="s">
        <v>125</v>
      </c>
      <c r="C71" s="10"/>
    </row>
    <row r="72" ht="15.75" thickBot="1">
      <c r="C72" s="10"/>
    </row>
    <row r="73" spans="1:3" ht="15.75" thickBot="1">
      <c r="A73" s="4" t="s">
        <v>105</v>
      </c>
      <c r="B73" s="3" t="s">
        <v>14</v>
      </c>
      <c r="C73" s="4">
        <v>3000</v>
      </c>
    </row>
    <row r="74" spans="1:3" ht="15">
      <c r="A74" s="10"/>
      <c r="B74" s="5" t="s">
        <v>15</v>
      </c>
      <c r="C74" s="6"/>
    </row>
    <row r="75" spans="1:3" ht="15.75" thickBot="1">
      <c r="A75" s="10"/>
      <c r="B75" s="7" t="s">
        <v>3</v>
      </c>
      <c r="C75" s="12"/>
    </row>
    <row r="76" spans="1:3" ht="15.75" thickBot="1">
      <c r="A76" s="4" t="s">
        <v>113</v>
      </c>
      <c r="B76" s="3" t="s">
        <v>79</v>
      </c>
      <c r="C76" s="4">
        <v>6000</v>
      </c>
    </row>
    <row r="77" spans="1:3" ht="15">
      <c r="A77" s="10"/>
      <c r="B77" s="5" t="s">
        <v>90</v>
      </c>
      <c r="C77" s="12"/>
    </row>
    <row r="78" spans="1:3" ht="15.75" thickBot="1">
      <c r="A78" s="10"/>
      <c r="B78" s="7" t="s">
        <v>3</v>
      </c>
      <c r="C78" s="12"/>
    </row>
    <row r="79" spans="1:3" ht="15.75" thickBot="1">
      <c r="A79" s="4" t="s">
        <v>112</v>
      </c>
      <c r="B79" s="5" t="s">
        <v>126</v>
      </c>
      <c r="C79" s="4">
        <v>300</v>
      </c>
    </row>
    <row r="80" spans="1:3" ht="15">
      <c r="A80" s="10"/>
      <c r="B80" s="5" t="s">
        <v>15</v>
      </c>
      <c r="C80" s="12"/>
    </row>
    <row r="81" spans="1:3" ht="15.75" thickBot="1">
      <c r="A81" s="10"/>
      <c r="B81" s="7" t="s">
        <v>3</v>
      </c>
      <c r="C81" s="12"/>
    </row>
    <row r="82" spans="1:3" ht="15.75" thickBot="1">
      <c r="A82" s="4" t="s">
        <v>100</v>
      </c>
      <c r="B82" s="3" t="s">
        <v>83</v>
      </c>
      <c r="C82" s="4">
        <v>200</v>
      </c>
    </row>
    <row r="83" spans="2:3" ht="15">
      <c r="B83" s="5" t="s">
        <v>90</v>
      </c>
      <c r="C83" s="12"/>
    </row>
    <row r="84" spans="2:3" ht="15.75" thickBot="1">
      <c r="B84" s="7" t="s">
        <v>3</v>
      </c>
      <c r="C84" s="12"/>
    </row>
    <row r="85" spans="1:3" ht="15.75" thickBot="1">
      <c r="A85" s="4" t="s">
        <v>120</v>
      </c>
      <c r="B85" s="5" t="s">
        <v>19</v>
      </c>
      <c r="C85" s="4">
        <v>500</v>
      </c>
    </row>
    <row r="86" spans="2:3" ht="15">
      <c r="B86" s="5" t="s">
        <v>90</v>
      </c>
      <c r="C86" s="6"/>
    </row>
    <row r="87" spans="2:3" ht="15.75" thickBot="1">
      <c r="B87" s="7" t="s">
        <v>3</v>
      </c>
      <c r="C87" s="12"/>
    </row>
    <row r="88" spans="2:3" ht="16.5" thickBot="1">
      <c r="B88" s="9" t="s">
        <v>127</v>
      </c>
      <c r="C88" s="9">
        <f>SUM(C73:C87)</f>
        <v>10000</v>
      </c>
    </row>
    <row r="89" ht="15">
      <c r="C89" s="10"/>
    </row>
    <row r="90" spans="2:3" ht="15">
      <c r="B90" s="1" t="s">
        <v>128</v>
      </c>
      <c r="C90" s="10"/>
    </row>
    <row r="91" ht="15.75" thickBot="1">
      <c r="C91" s="10"/>
    </row>
    <row r="92" spans="1:3" ht="15.75" thickBot="1">
      <c r="A92" s="4" t="s">
        <v>104</v>
      </c>
      <c r="B92" s="3" t="s">
        <v>82</v>
      </c>
      <c r="C92" s="4">
        <v>2500</v>
      </c>
    </row>
    <row r="93" spans="1:3" ht="15">
      <c r="A93" s="10"/>
      <c r="B93" s="5" t="s">
        <v>90</v>
      </c>
      <c r="C93" s="6"/>
    </row>
    <row r="94" spans="1:3" ht="15.75" thickBot="1">
      <c r="A94" s="10"/>
      <c r="B94" s="7" t="s">
        <v>3</v>
      </c>
      <c r="C94" s="8"/>
    </row>
    <row r="95" spans="1:3" ht="15.75" thickBot="1">
      <c r="A95" s="4" t="s">
        <v>106</v>
      </c>
      <c r="B95" s="3" t="s">
        <v>25</v>
      </c>
      <c r="C95" s="4">
        <v>0</v>
      </c>
    </row>
    <row r="96" spans="1:3" ht="15">
      <c r="A96" s="10"/>
      <c r="B96" s="5" t="s">
        <v>90</v>
      </c>
      <c r="C96" s="6"/>
    </row>
    <row r="97" spans="1:3" ht="15.75" thickBot="1">
      <c r="A97" s="10"/>
      <c r="B97" s="7" t="s">
        <v>3</v>
      </c>
      <c r="C97" s="8"/>
    </row>
    <row r="98" spans="1:3" ht="15.75" thickBot="1">
      <c r="A98" s="4" t="s">
        <v>101</v>
      </c>
      <c r="B98" s="3" t="s">
        <v>28</v>
      </c>
      <c r="C98" s="4">
        <v>500</v>
      </c>
    </row>
    <row r="99" spans="1:3" ht="15">
      <c r="A99" s="10"/>
      <c r="B99" s="5" t="s">
        <v>90</v>
      </c>
      <c r="C99" s="6"/>
    </row>
    <row r="100" spans="1:3" ht="15.75" thickBot="1">
      <c r="A100" s="10"/>
      <c r="B100" s="7" t="s">
        <v>3</v>
      </c>
      <c r="C100" s="8"/>
    </row>
    <row r="101" spans="1:3" ht="15.75" thickBot="1">
      <c r="A101" s="4" t="s">
        <v>102</v>
      </c>
      <c r="B101" s="3" t="s">
        <v>29</v>
      </c>
      <c r="C101" s="4">
        <v>500</v>
      </c>
    </row>
    <row r="102" spans="1:3" ht="15">
      <c r="A102" s="10"/>
      <c r="B102" s="5" t="s">
        <v>90</v>
      </c>
      <c r="C102" s="6"/>
    </row>
    <row r="103" spans="1:3" ht="15.75" thickBot="1">
      <c r="A103" s="10"/>
      <c r="B103" s="7" t="s">
        <v>3</v>
      </c>
      <c r="C103" s="8"/>
    </row>
    <row r="104" spans="1:3" ht="15.75" thickBot="1">
      <c r="A104" s="4" t="s">
        <v>107</v>
      </c>
      <c r="B104" s="3" t="s">
        <v>27</v>
      </c>
      <c r="C104" s="4">
        <v>200</v>
      </c>
    </row>
    <row r="105" spans="2:3" ht="15">
      <c r="B105" s="5" t="s">
        <v>90</v>
      </c>
      <c r="C105" s="6"/>
    </row>
    <row r="106" spans="2:3" ht="15.75" thickBot="1">
      <c r="B106" s="7" t="s">
        <v>3</v>
      </c>
      <c r="C106" s="8"/>
    </row>
    <row r="107" spans="1:3" ht="15.75" thickBot="1">
      <c r="A107" s="4" t="s">
        <v>103</v>
      </c>
      <c r="B107" s="3" t="s">
        <v>118</v>
      </c>
      <c r="C107" s="4">
        <v>30000</v>
      </c>
    </row>
    <row r="108" spans="1:3" ht="15">
      <c r="A108" s="10"/>
      <c r="B108" s="5" t="s">
        <v>90</v>
      </c>
      <c r="C108" s="6"/>
    </row>
    <row r="109" spans="1:3" ht="15.75" thickBot="1">
      <c r="A109" s="10"/>
      <c r="B109" s="7" t="s">
        <v>3</v>
      </c>
      <c r="C109" s="8"/>
    </row>
    <row r="110" spans="1:3" ht="15.75" thickBot="1">
      <c r="A110" s="4" t="s">
        <v>119</v>
      </c>
      <c r="B110" s="5" t="s">
        <v>114</v>
      </c>
      <c r="C110" s="4">
        <v>7000</v>
      </c>
    </row>
    <row r="111" spans="1:3" ht="15">
      <c r="A111" s="10"/>
      <c r="B111" s="5" t="s">
        <v>90</v>
      </c>
      <c r="C111" s="6"/>
    </row>
    <row r="112" spans="1:3" ht="15.75" thickBot="1">
      <c r="A112" s="10"/>
      <c r="B112" s="7" t="s">
        <v>3</v>
      </c>
      <c r="C112" s="8"/>
    </row>
    <row r="113" spans="2:3" ht="16.5" thickBot="1">
      <c r="B113" s="9" t="s">
        <v>129</v>
      </c>
      <c r="C113" s="9">
        <f>SUM(C92:C112)</f>
        <v>40700</v>
      </c>
    </row>
    <row r="114" spans="2:3" ht="15.75">
      <c r="B114" s="13"/>
      <c r="C114" s="13"/>
    </row>
    <row r="115" spans="2:3" ht="15.75">
      <c r="B115" s="1" t="s">
        <v>148</v>
      </c>
      <c r="C115" s="13"/>
    </row>
    <row r="116" spans="2:3" ht="16.5" thickBot="1">
      <c r="B116" s="13"/>
      <c r="C116" s="13"/>
    </row>
    <row r="117" spans="1:3" ht="15.75" thickBot="1">
      <c r="A117" s="4" t="s">
        <v>152</v>
      </c>
      <c r="B117" s="3" t="s">
        <v>188</v>
      </c>
      <c r="C117" s="4">
        <v>2000</v>
      </c>
    </row>
    <row r="118" spans="2:3" ht="15">
      <c r="B118" s="5" t="s">
        <v>93</v>
      </c>
      <c r="C118" s="6"/>
    </row>
    <row r="119" spans="2:3" ht="15.75" thickBot="1">
      <c r="B119" s="7" t="s">
        <v>76</v>
      </c>
      <c r="C119" s="12"/>
    </row>
    <row r="120" spans="1:3" ht="15.75" thickBot="1">
      <c r="A120" s="2" t="s">
        <v>187</v>
      </c>
      <c r="B120" s="3" t="s">
        <v>189</v>
      </c>
      <c r="C120" s="14">
        <v>1000</v>
      </c>
    </row>
    <row r="121" spans="2:3" ht="15">
      <c r="B121" s="5" t="s">
        <v>93</v>
      </c>
      <c r="C121" s="51"/>
    </row>
    <row r="122" spans="2:3" ht="15.75" thickBot="1">
      <c r="B122" s="7" t="s">
        <v>76</v>
      </c>
      <c r="C122" s="52"/>
    </row>
    <row r="123" spans="2:3" ht="16.5" thickBot="1">
      <c r="B123" s="11" t="s">
        <v>149</v>
      </c>
      <c r="C123" s="9">
        <f>SUM(C117:C122)</f>
        <v>3000</v>
      </c>
    </row>
    <row r="124" spans="2:3" ht="15.75">
      <c r="B124" s="13"/>
      <c r="C124" s="13"/>
    </row>
    <row r="125" spans="2:3" ht="15">
      <c r="B125" s="1" t="s">
        <v>130</v>
      </c>
      <c r="C125" s="10"/>
    </row>
    <row r="126" spans="2:3" ht="15.75" thickBot="1">
      <c r="B126" s="10"/>
      <c r="C126" s="10"/>
    </row>
    <row r="127" spans="1:3" ht="15.75" thickBot="1">
      <c r="A127" s="2" t="s">
        <v>150</v>
      </c>
      <c r="B127" s="3" t="s">
        <v>86</v>
      </c>
      <c r="C127" s="14">
        <v>2000</v>
      </c>
    </row>
    <row r="128" ht="15">
      <c r="B128" s="5" t="s">
        <v>34</v>
      </c>
    </row>
    <row r="129" ht="15.75" thickBot="1">
      <c r="B129" s="7" t="s">
        <v>26</v>
      </c>
    </row>
    <row r="130" spans="1:3" ht="15.75" thickBot="1">
      <c r="A130" s="4" t="s">
        <v>32</v>
      </c>
      <c r="B130" s="3" t="s">
        <v>33</v>
      </c>
      <c r="C130" s="4">
        <v>6</v>
      </c>
    </row>
    <row r="131" spans="2:3" ht="15">
      <c r="B131" s="5" t="s">
        <v>34</v>
      </c>
      <c r="C131" s="6"/>
    </row>
    <row r="132" spans="2:3" ht="15.75" thickBot="1">
      <c r="B132" s="7" t="s">
        <v>26</v>
      </c>
      <c r="C132" s="8"/>
    </row>
    <row r="133" spans="1:3" ht="15.75" thickBot="1">
      <c r="A133" s="4" t="s">
        <v>131</v>
      </c>
      <c r="B133" s="5" t="s">
        <v>132</v>
      </c>
      <c r="C133" s="4">
        <v>6000</v>
      </c>
    </row>
    <row r="134" spans="2:3" ht="15">
      <c r="B134" s="5" t="s">
        <v>94</v>
      </c>
      <c r="C134" s="12"/>
    </row>
    <row r="135" spans="2:3" ht="15.75" thickBot="1">
      <c r="B135" s="7" t="s">
        <v>26</v>
      </c>
      <c r="C135" s="8"/>
    </row>
    <row r="136" spans="1:3" ht="15.75" thickBot="1">
      <c r="A136" s="4" t="s">
        <v>36</v>
      </c>
      <c r="B136" s="5" t="s">
        <v>35</v>
      </c>
      <c r="C136" s="4">
        <v>10000</v>
      </c>
    </row>
    <row r="137" spans="2:3" ht="15">
      <c r="B137" s="5" t="s">
        <v>93</v>
      </c>
      <c r="C137" s="6"/>
    </row>
    <row r="138" spans="2:3" ht="15.75" thickBot="1">
      <c r="B138" s="7" t="s">
        <v>26</v>
      </c>
      <c r="C138" s="8"/>
    </row>
    <row r="139" spans="2:3" ht="16.5" thickBot="1">
      <c r="B139" s="11" t="s">
        <v>37</v>
      </c>
      <c r="C139" s="9">
        <f>SUM(C127:C138)</f>
        <v>18006</v>
      </c>
    </row>
    <row r="140" spans="2:3" ht="15">
      <c r="B140" s="10"/>
      <c r="C140" s="10"/>
    </row>
    <row r="141" spans="2:3" ht="15">
      <c r="B141" s="15" t="s">
        <v>38</v>
      </c>
      <c r="C141" s="15">
        <f>(C56+C69+C88+C113+C123+C139)</f>
        <v>352706</v>
      </c>
    </row>
    <row r="143" ht="15">
      <c r="B143" s="29" t="s">
        <v>39</v>
      </c>
    </row>
    <row r="145" ht="15">
      <c r="B145" s="1" t="s">
        <v>40</v>
      </c>
    </row>
    <row r="146" ht="15.75" thickBot="1"/>
    <row r="147" spans="1:3" ht="15.75" thickBot="1">
      <c r="A147" s="4" t="s">
        <v>41</v>
      </c>
      <c r="B147" s="3" t="s">
        <v>42</v>
      </c>
      <c r="C147" s="4">
        <v>340000</v>
      </c>
    </row>
    <row r="148" spans="2:3" ht="15">
      <c r="B148" s="5" t="s">
        <v>89</v>
      </c>
      <c r="C148" s="6"/>
    </row>
    <row r="149" spans="2:3" ht="15.75" thickBot="1">
      <c r="B149" s="7" t="s">
        <v>43</v>
      </c>
      <c r="C149" s="8"/>
    </row>
    <row r="150" spans="2:3" ht="16.5" thickBot="1">
      <c r="B150" s="11" t="s">
        <v>44</v>
      </c>
      <c r="C150" s="9">
        <f>SUM(C147:C149)</f>
        <v>340000</v>
      </c>
    </row>
    <row r="152" ht="15">
      <c r="B152" s="1" t="s">
        <v>45</v>
      </c>
    </row>
    <row r="153" ht="15.75" thickBot="1"/>
    <row r="154" spans="1:3" ht="15.75" thickBot="1">
      <c r="A154" s="4" t="s">
        <v>138</v>
      </c>
      <c r="B154" s="3" t="s">
        <v>139</v>
      </c>
      <c r="C154" s="4">
        <v>67000</v>
      </c>
    </row>
    <row r="155" spans="1:3" ht="15">
      <c r="A155" s="10"/>
      <c r="B155" s="5" t="s">
        <v>89</v>
      </c>
      <c r="C155" s="10"/>
    </row>
    <row r="156" spans="1:3" ht="15.75" thickBot="1">
      <c r="A156" s="10"/>
      <c r="B156" s="7" t="s">
        <v>140</v>
      </c>
      <c r="C156" s="10"/>
    </row>
    <row r="157" spans="1:3" ht="15.75" thickBot="1">
      <c r="A157" s="4" t="s">
        <v>141</v>
      </c>
      <c r="B157" s="3" t="s">
        <v>145</v>
      </c>
      <c r="C157" s="4">
        <v>0</v>
      </c>
    </row>
    <row r="158" spans="1:3" ht="15">
      <c r="A158" s="10"/>
      <c r="B158" s="5" t="s">
        <v>89</v>
      </c>
      <c r="C158" s="10"/>
    </row>
    <row r="159" spans="1:3" ht="15.75" thickBot="1">
      <c r="A159" s="10"/>
      <c r="B159" s="7" t="s">
        <v>140</v>
      </c>
      <c r="C159" s="10"/>
    </row>
    <row r="160" spans="1:3" ht="15.75" thickBot="1">
      <c r="A160" s="4" t="s">
        <v>110</v>
      </c>
      <c r="B160" s="3" t="s">
        <v>142</v>
      </c>
      <c r="C160" s="4">
        <v>2000</v>
      </c>
    </row>
    <row r="161" ht="15">
      <c r="B161" s="5" t="s">
        <v>89</v>
      </c>
    </row>
    <row r="162" ht="15.75" thickBot="1">
      <c r="B162" s="7" t="s">
        <v>185</v>
      </c>
    </row>
    <row r="163" spans="2:3" ht="16.5" thickBot="1">
      <c r="B163" s="11" t="s">
        <v>46</v>
      </c>
      <c r="C163" s="9">
        <f>SUM(C154:C162)</f>
        <v>69000</v>
      </c>
    </row>
    <row r="165" ht="15">
      <c r="B165" s="1" t="s">
        <v>47</v>
      </c>
    </row>
    <row r="166" ht="15.75" thickBot="1"/>
    <row r="167" spans="1:3" ht="15.75" thickBot="1">
      <c r="A167" s="4" t="s">
        <v>111</v>
      </c>
      <c r="B167" s="3" t="s">
        <v>133</v>
      </c>
      <c r="C167" s="4">
        <v>100000</v>
      </c>
    </row>
    <row r="168" spans="1:3" ht="15">
      <c r="A168" s="10"/>
      <c r="B168" s="5" t="s">
        <v>194</v>
      </c>
      <c r="C168" s="10"/>
    </row>
    <row r="169" spans="2:3" ht="15">
      <c r="B169" s="5" t="s">
        <v>89</v>
      </c>
      <c r="C169" s="10"/>
    </row>
    <row r="170" spans="2:3" ht="15.75" thickBot="1">
      <c r="B170" s="7" t="s">
        <v>26</v>
      </c>
      <c r="C170" s="10"/>
    </row>
    <row r="171" spans="1:3" ht="15.75" thickBot="1">
      <c r="A171" s="4" t="s">
        <v>134</v>
      </c>
      <c r="B171" s="3" t="s">
        <v>186</v>
      </c>
      <c r="C171" s="4">
        <v>7000</v>
      </c>
    </row>
    <row r="172" spans="2:3" ht="15">
      <c r="B172" s="5" t="s">
        <v>48</v>
      </c>
      <c r="C172" s="12"/>
    </row>
    <row r="173" spans="2:3" ht="15.75" thickBot="1">
      <c r="B173" s="7" t="s">
        <v>26</v>
      </c>
      <c r="C173" s="12"/>
    </row>
    <row r="174" spans="1:3" ht="15.75" thickBot="1">
      <c r="A174" s="4" t="s">
        <v>151</v>
      </c>
      <c r="B174" s="5" t="s">
        <v>184</v>
      </c>
      <c r="C174" s="4">
        <v>25000</v>
      </c>
    </row>
    <row r="175" spans="2:3" ht="15">
      <c r="B175" s="5" t="s">
        <v>48</v>
      </c>
      <c r="C175" s="12"/>
    </row>
    <row r="176" spans="2:3" ht="15.75" thickBot="1">
      <c r="B176" s="7" t="s">
        <v>26</v>
      </c>
      <c r="C176" s="12"/>
    </row>
    <row r="177" spans="1:3" ht="15.75" thickBot="1">
      <c r="A177" s="4" t="s">
        <v>135</v>
      </c>
      <c r="B177" s="5" t="s">
        <v>136</v>
      </c>
      <c r="C177" s="4">
        <v>10000</v>
      </c>
    </row>
    <row r="178" spans="2:3" ht="15">
      <c r="B178" s="5" t="s">
        <v>89</v>
      </c>
      <c r="C178" s="12"/>
    </row>
    <row r="179" spans="2:3" ht="15.75" thickBot="1">
      <c r="B179" s="7" t="s">
        <v>26</v>
      </c>
      <c r="C179" s="12"/>
    </row>
    <row r="180" spans="2:3" ht="16.5" thickBot="1">
      <c r="B180" s="11" t="s">
        <v>49</v>
      </c>
      <c r="C180" s="9">
        <f>SUM(C167:C179)</f>
        <v>142000</v>
      </c>
    </row>
    <row r="181" spans="2:3" ht="15.75">
      <c r="B181" s="13"/>
      <c r="C181" s="13"/>
    </row>
    <row r="182" spans="2:3" ht="15.75">
      <c r="B182" s="1" t="s">
        <v>147</v>
      </c>
      <c r="C182" s="13"/>
    </row>
    <row r="183" spans="2:3" ht="16.5" thickBot="1">
      <c r="B183" s="13"/>
      <c r="C183" s="13"/>
    </row>
    <row r="184" spans="1:3" ht="15.75" thickBot="1">
      <c r="A184" s="4" t="s">
        <v>144</v>
      </c>
      <c r="B184" s="3" t="s">
        <v>75</v>
      </c>
      <c r="C184" s="4">
        <v>6000</v>
      </c>
    </row>
    <row r="185" spans="2:3" ht="15">
      <c r="B185" s="5" t="s">
        <v>93</v>
      </c>
      <c r="C185" s="6"/>
    </row>
    <row r="186" spans="2:3" ht="15.75" thickBot="1">
      <c r="B186" s="7" t="s">
        <v>31</v>
      </c>
      <c r="C186" s="12"/>
    </row>
    <row r="187" spans="2:3" ht="16.5" thickBot="1">
      <c r="B187" s="11" t="s">
        <v>49</v>
      </c>
      <c r="C187" s="9">
        <f>SUM(C184:C186)</f>
        <v>6000</v>
      </c>
    </row>
    <row r="188" spans="2:3" ht="15.75">
      <c r="B188" s="13"/>
      <c r="C188" s="13"/>
    </row>
    <row r="189" spans="2:3" ht="15">
      <c r="B189" s="15" t="s">
        <v>50</v>
      </c>
      <c r="C189" s="15">
        <f>SUM(C150+C163+C180+C187)</f>
        <v>557000</v>
      </c>
    </row>
    <row r="191" ht="15">
      <c r="B191" s="29" t="s">
        <v>51</v>
      </c>
    </row>
    <row r="193" ht="15">
      <c r="B193" s="1" t="s">
        <v>52</v>
      </c>
    </row>
    <row r="194" ht="15.75" thickBot="1"/>
    <row r="195" spans="1:3" ht="15.75" thickBot="1">
      <c r="A195" s="4" t="s">
        <v>80</v>
      </c>
      <c r="B195" s="3" t="s">
        <v>146</v>
      </c>
      <c r="C195" s="4">
        <v>1000</v>
      </c>
    </row>
    <row r="196" spans="2:3" ht="15">
      <c r="B196" s="5" t="s">
        <v>88</v>
      </c>
      <c r="C196" s="6"/>
    </row>
    <row r="197" spans="2:3" ht="15.75" thickBot="1">
      <c r="B197" s="7" t="s">
        <v>26</v>
      </c>
      <c r="C197" s="8"/>
    </row>
    <row r="198" spans="2:3" ht="16.5" thickBot="1">
      <c r="B198" s="11" t="s">
        <v>53</v>
      </c>
      <c r="C198" s="9">
        <f>SUM(C195:C197)</f>
        <v>1000</v>
      </c>
    </row>
    <row r="199" spans="2:3" ht="15.75">
      <c r="B199" s="13"/>
      <c r="C199" s="13"/>
    </row>
    <row r="200" spans="2:3" ht="15">
      <c r="B200" s="10" t="s">
        <v>71</v>
      </c>
      <c r="C200" s="10"/>
    </row>
    <row r="201" spans="2:3" ht="15.75" thickBot="1">
      <c r="B201" s="10"/>
      <c r="C201" s="10"/>
    </row>
    <row r="202" spans="1:3" ht="15.75" thickBot="1">
      <c r="A202" s="4" t="s">
        <v>116</v>
      </c>
      <c r="B202" s="3" t="s">
        <v>190</v>
      </c>
      <c r="C202" s="4">
        <v>9600</v>
      </c>
    </row>
    <row r="203" spans="2:3" ht="15">
      <c r="B203" s="5" t="s">
        <v>84</v>
      </c>
      <c r="C203" s="12"/>
    </row>
    <row r="204" spans="2:3" ht="15.75" thickBot="1">
      <c r="B204" s="7" t="s">
        <v>31</v>
      </c>
      <c r="C204" s="12"/>
    </row>
    <row r="205" spans="1:3" ht="15.75" thickBot="1">
      <c r="A205" s="4" t="s">
        <v>137</v>
      </c>
      <c r="B205" s="5" t="s">
        <v>85</v>
      </c>
      <c r="C205" s="4">
        <v>2600</v>
      </c>
    </row>
    <row r="206" spans="2:3" ht="15">
      <c r="B206" s="5" t="s">
        <v>84</v>
      </c>
      <c r="C206" s="12"/>
    </row>
    <row r="207" spans="2:3" ht="15.75" thickBot="1">
      <c r="B207" s="7" t="s">
        <v>31</v>
      </c>
      <c r="C207" s="8"/>
    </row>
    <row r="208" spans="1:3" ht="15.75" thickBot="1">
      <c r="A208" s="2" t="s">
        <v>143</v>
      </c>
      <c r="B208" s="3" t="s">
        <v>72</v>
      </c>
      <c r="C208" s="14">
        <v>12000</v>
      </c>
    </row>
    <row r="209" spans="2:3" ht="15">
      <c r="B209" s="5" t="s">
        <v>34</v>
      </c>
      <c r="C209" s="6"/>
    </row>
    <row r="210" spans="2:3" ht="15.75" thickBot="1">
      <c r="B210" s="7" t="s">
        <v>73</v>
      </c>
      <c r="C210" s="8"/>
    </row>
    <row r="211" spans="2:3" ht="16.5" thickBot="1">
      <c r="B211" s="9" t="s">
        <v>74</v>
      </c>
      <c r="C211" s="9">
        <f>SUM(C202:C210)</f>
        <v>24200</v>
      </c>
    </row>
    <row r="213" spans="2:3" ht="15">
      <c r="B213" s="15" t="s">
        <v>54</v>
      </c>
      <c r="C213" s="15">
        <f>SUM(C198+C211)</f>
        <v>25200</v>
      </c>
    </row>
    <row r="214" spans="2:3" ht="15">
      <c r="B214" s="26"/>
      <c r="C214" s="26"/>
    </row>
    <row r="215" spans="2:3" ht="15">
      <c r="B215" s="29" t="s">
        <v>175</v>
      </c>
      <c r="C215" s="26"/>
    </row>
    <row r="216" spans="2:3" ht="15">
      <c r="B216" s="26"/>
      <c r="C216" s="26"/>
    </row>
    <row r="217" spans="2:3" ht="15">
      <c r="B217" s="1" t="s">
        <v>176</v>
      </c>
      <c r="C217" s="26"/>
    </row>
    <row r="218" spans="2:3" ht="15.75" thickBot="1">
      <c r="B218" s="26"/>
      <c r="C218" s="26"/>
    </row>
    <row r="219" spans="1:3" ht="15.75" thickBot="1">
      <c r="A219" s="4" t="s">
        <v>177</v>
      </c>
      <c r="B219" s="43" t="s">
        <v>178</v>
      </c>
      <c r="C219" s="50">
        <v>210000</v>
      </c>
    </row>
    <row r="220" spans="2:3" ht="15">
      <c r="B220" s="5" t="s">
        <v>34</v>
      </c>
      <c r="C220" s="26"/>
    </row>
    <row r="221" spans="2:3" ht="15.75" thickBot="1">
      <c r="B221" s="7" t="s">
        <v>73</v>
      </c>
      <c r="C221" s="26"/>
    </row>
    <row r="222" spans="2:3" ht="16.5" thickBot="1">
      <c r="B222" s="9" t="s">
        <v>179</v>
      </c>
      <c r="C222" s="50">
        <f>SUM(C219:C221)</f>
        <v>210000</v>
      </c>
    </row>
    <row r="223" spans="2:3" ht="15">
      <c r="B223" s="26"/>
      <c r="C223" s="26"/>
    </row>
    <row r="224" spans="2:3" ht="15">
      <c r="B224" s="15" t="s">
        <v>180</v>
      </c>
      <c r="C224" s="15">
        <f>(C222+0)</f>
        <v>210000</v>
      </c>
    </row>
    <row r="226" ht="15">
      <c r="B226" s="29" t="s">
        <v>55</v>
      </c>
    </row>
    <row r="228" ht="15">
      <c r="B228" s="1" t="s">
        <v>170</v>
      </c>
    </row>
    <row r="229" ht="15.75" thickBot="1"/>
    <row r="230" spans="1:3" ht="15.75" thickBot="1">
      <c r="A230" s="4" t="s">
        <v>171</v>
      </c>
      <c r="B230" s="3" t="s">
        <v>183</v>
      </c>
      <c r="C230" s="4">
        <v>150000</v>
      </c>
    </row>
    <row r="231" spans="2:3" ht="15">
      <c r="B231" s="5" t="s">
        <v>158</v>
      </c>
      <c r="C231" s="12"/>
    </row>
    <row r="232" spans="2:3" ht="15.75" thickBot="1">
      <c r="B232" s="7" t="s">
        <v>56</v>
      </c>
      <c r="C232" s="12"/>
    </row>
    <row r="233" spans="2:3" ht="16.5" thickBot="1">
      <c r="B233" s="32" t="s">
        <v>81</v>
      </c>
      <c r="C233" s="4">
        <f>SUM(C230:C232)</f>
        <v>150000</v>
      </c>
    </row>
    <row r="234" spans="2:3" ht="15.75">
      <c r="B234" s="31"/>
      <c r="C234" s="10"/>
    </row>
    <row r="235" spans="2:3" ht="15">
      <c r="B235" s="1" t="s">
        <v>172</v>
      </c>
      <c r="C235" s="10"/>
    </row>
    <row r="236" spans="2:3" ht="16.5" thickBot="1">
      <c r="B236" s="31"/>
      <c r="C236" s="10"/>
    </row>
    <row r="237" spans="1:3" ht="15.75" thickBot="1">
      <c r="A237" s="4" t="s">
        <v>173</v>
      </c>
      <c r="B237" s="43" t="s">
        <v>191</v>
      </c>
      <c r="C237" s="4">
        <v>25000</v>
      </c>
    </row>
    <row r="238" spans="2:3" ht="15">
      <c r="B238" s="5" t="s">
        <v>158</v>
      </c>
      <c r="C238" s="10"/>
    </row>
    <row r="239" spans="2:3" ht="15.75" thickBot="1">
      <c r="B239" s="7" t="s">
        <v>56</v>
      </c>
      <c r="C239" s="10"/>
    </row>
    <row r="240" spans="2:3" ht="16.5" thickBot="1">
      <c r="B240" s="32" t="s">
        <v>174</v>
      </c>
      <c r="C240" s="4">
        <f>SUM(C237:C239)</f>
        <v>25000</v>
      </c>
    </row>
    <row r="241" spans="2:3" ht="15">
      <c r="B241" s="10"/>
      <c r="C241" s="10"/>
    </row>
    <row r="242" spans="2:3" ht="15.75">
      <c r="B242" s="27" t="s">
        <v>57</v>
      </c>
      <c r="C242" s="28">
        <f>(C233+C240)</f>
        <v>175000</v>
      </c>
    </row>
    <row r="243" spans="2:3" ht="15.75">
      <c r="B243" s="42"/>
      <c r="C243" s="31"/>
    </row>
    <row r="244" spans="2:3" ht="15.75">
      <c r="B244" s="29" t="s">
        <v>159</v>
      </c>
      <c r="C244" s="31"/>
    </row>
    <row r="245" spans="2:3" ht="15.75">
      <c r="B245" s="42"/>
      <c r="C245" s="31"/>
    </row>
    <row r="246" spans="2:3" ht="15.75">
      <c r="B246" s="26" t="s">
        <v>160</v>
      </c>
      <c r="C246" s="31"/>
    </row>
    <row r="247" spans="2:3" ht="16.5" thickBot="1">
      <c r="B247" s="42"/>
      <c r="C247" s="31"/>
    </row>
    <row r="248" spans="1:3" ht="16.5" thickBot="1">
      <c r="A248" s="2" t="s">
        <v>161</v>
      </c>
      <c r="B248" s="43" t="s">
        <v>162</v>
      </c>
      <c r="C248" s="32">
        <v>0</v>
      </c>
    </row>
    <row r="249" spans="2:3" ht="15.75">
      <c r="B249" s="44" t="s">
        <v>163</v>
      </c>
      <c r="C249" s="31"/>
    </row>
    <row r="250" spans="2:3" ht="16.5" thickBot="1">
      <c r="B250" s="45" t="s">
        <v>164</v>
      </c>
      <c r="C250" s="31"/>
    </row>
    <row r="251" spans="2:3" ht="16.5" thickBot="1">
      <c r="B251" s="32" t="s">
        <v>165</v>
      </c>
      <c r="C251" s="32">
        <f>SUM(C248:C250)</f>
        <v>0</v>
      </c>
    </row>
    <row r="252" spans="2:3" ht="15.75">
      <c r="B252" s="16"/>
      <c r="C252" s="31"/>
    </row>
    <row r="253" spans="2:3" ht="15.75">
      <c r="B253" s="27" t="s">
        <v>166</v>
      </c>
      <c r="C253" s="28">
        <f>(C251+0)</f>
        <v>0</v>
      </c>
    </row>
    <row r="254" spans="2:3" ht="15">
      <c r="B254" s="10"/>
      <c r="C254" s="26"/>
    </row>
    <row r="255" spans="2:3" ht="15">
      <c r="B255" s="19" t="s">
        <v>192</v>
      </c>
      <c r="C255" s="19">
        <f>(C29+C38+C141+C189+C213+C224+C242+C253)</f>
        <v>2353306</v>
      </c>
    </row>
    <row r="258" ht="15.75">
      <c r="B258" s="21" t="s">
        <v>58</v>
      </c>
    </row>
    <row r="259" ht="15.75" thickBot="1"/>
    <row r="260" spans="1:3" ht="15">
      <c r="A260" s="23" t="s">
        <v>59</v>
      </c>
      <c r="B260" s="23" t="s">
        <v>60</v>
      </c>
      <c r="C260" s="23">
        <f>(C29+0)</f>
        <v>1013400</v>
      </c>
    </row>
    <row r="261" spans="1:3" ht="15">
      <c r="A261" s="24" t="s">
        <v>61</v>
      </c>
      <c r="B261" s="24" t="s">
        <v>62</v>
      </c>
      <c r="C261" s="24">
        <f>(C38+0)</f>
        <v>20000</v>
      </c>
    </row>
    <row r="262" spans="1:3" ht="15">
      <c r="A262" s="24" t="s">
        <v>63</v>
      </c>
      <c r="B262" s="24" t="s">
        <v>64</v>
      </c>
      <c r="C262" s="24">
        <f>(C141+0)</f>
        <v>352706</v>
      </c>
    </row>
    <row r="263" spans="1:3" ht="15">
      <c r="A263" s="24" t="s">
        <v>65</v>
      </c>
      <c r="B263" s="24" t="s">
        <v>66</v>
      </c>
      <c r="C263" s="24">
        <f>(C189+0)</f>
        <v>557000</v>
      </c>
    </row>
    <row r="264" spans="1:3" ht="15">
      <c r="A264" s="24" t="s">
        <v>67</v>
      </c>
      <c r="B264" s="24" t="s">
        <v>68</v>
      </c>
      <c r="C264" s="24">
        <f>(C213+0)</f>
        <v>25200</v>
      </c>
    </row>
    <row r="265" spans="1:3" ht="15">
      <c r="A265" s="24" t="s">
        <v>181</v>
      </c>
      <c r="B265" s="24" t="s">
        <v>178</v>
      </c>
      <c r="C265" s="24">
        <f>(C224+0)</f>
        <v>210000</v>
      </c>
    </row>
    <row r="266" spans="1:3" ht="15">
      <c r="A266" s="24" t="s">
        <v>69</v>
      </c>
      <c r="B266" s="24" t="s">
        <v>70</v>
      </c>
      <c r="C266" s="24">
        <f>(C242+0)</f>
        <v>175000</v>
      </c>
    </row>
    <row r="267" spans="1:3" ht="15.75" thickBot="1">
      <c r="A267" s="24" t="s">
        <v>167</v>
      </c>
      <c r="B267" s="24" t="s">
        <v>168</v>
      </c>
      <c r="C267" s="24">
        <f>(C253+0)</f>
        <v>0</v>
      </c>
    </row>
    <row r="268" spans="2:3" ht="16.5" thickBot="1">
      <c r="B268" s="36" t="s">
        <v>192</v>
      </c>
      <c r="C268" s="4">
        <f>SUM(C260:C267)</f>
        <v>2353306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3">
      <selection activeCell="B42" sqref="B41:B42"/>
    </sheetView>
  </sheetViews>
  <sheetFormatPr defaultColWidth="11.421875" defaultRowHeight="12.75"/>
  <cols>
    <col min="2" max="2" width="47.7109375" style="0" customWidth="1"/>
  </cols>
  <sheetData>
    <row r="1" spans="1:4" ht="15">
      <c r="A1" s="22" t="s">
        <v>59</v>
      </c>
      <c r="B1" s="20" t="s">
        <v>197</v>
      </c>
      <c r="C1" s="46">
        <v>1013400</v>
      </c>
      <c r="D1" s="33">
        <f>(C1*100/C9)</f>
        <v>43.062823109276906</v>
      </c>
    </row>
    <row r="2" spans="1:4" ht="15">
      <c r="A2" s="22" t="s">
        <v>61</v>
      </c>
      <c r="B2" s="20" t="s">
        <v>198</v>
      </c>
      <c r="C2" s="38">
        <v>20000</v>
      </c>
      <c r="D2" s="34">
        <f>(C2*100/C9)</f>
        <v>0.8498682279312593</v>
      </c>
    </row>
    <row r="3" spans="1:4" ht="15">
      <c r="A3" s="22" t="s">
        <v>63</v>
      </c>
      <c r="B3" s="20" t="s">
        <v>199</v>
      </c>
      <c r="C3" s="38">
        <v>352706</v>
      </c>
      <c r="D3" s="34">
        <f>(C3*100/C9)</f>
        <v>14.987681160036136</v>
      </c>
    </row>
    <row r="4" spans="1:4" ht="15">
      <c r="A4" s="22" t="s">
        <v>65</v>
      </c>
      <c r="B4" s="20" t="s">
        <v>200</v>
      </c>
      <c r="C4" s="38">
        <v>557000</v>
      </c>
      <c r="D4" s="34">
        <f>(C4*100/C9)</f>
        <v>23.668830147885572</v>
      </c>
    </row>
    <row r="5" spans="1:4" ht="15">
      <c r="A5" s="22" t="s">
        <v>67</v>
      </c>
      <c r="B5" s="20" t="s">
        <v>201</v>
      </c>
      <c r="C5" s="38">
        <v>25200</v>
      </c>
      <c r="D5" s="34">
        <f>(C5*100/C9)</f>
        <v>1.0708339671933866</v>
      </c>
    </row>
    <row r="6" spans="1:4" ht="15">
      <c r="A6" s="22" t="s">
        <v>182</v>
      </c>
      <c r="B6" s="20" t="s">
        <v>195</v>
      </c>
      <c r="C6" s="47">
        <v>210000</v>
      </c>
      <c r="D6" s="34">
        <f>(C6*100/C9)</f>
        <v>8.923616393278222</v>
      </c>
    </row>
    <row r="7" spans="1:4" ht="15.75" thickBot="1">
      <c r="A7" s="35" t="s">
        <v>69</v>
      </c>
      <c r="B7" s="20" t="s">
        <v>196</v>
      </c>
      <c r="C7" s="48">
        <v>175000</v>
      </c>
      <c r="D7" s="34">
        <f>(C7*100/C9)</f>
        <v>7.4363469943985185</v>
      </c>
    </row>
    <row r="8" spans="1:4" ht="15.75" thickBot="1">
      <c r="A8" s="35"/>
      <c r="B8" s="20"/>
      <c r="C8" s="49">
        <v>0</v>
      </c>
      <c r="D8" s="34">
        <f>(C8*100/C9)</f>
        <v>0</v>
      </c>
    </row>
    <row r="9" spans="1:4" ht="16.5" thickBot="1">
      <c r="A9" s="1"/>
      <c r="B9" s="11"/>
      <c r="C9" s="7">
        <f>SUM(C1:C8)</f>
        <v>2353306</v>
      </c>
      <c r="D9" s="37">
        <f>SUM(D1:D8)</f>
        <v>100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7">
      <selection activeCell="C122" sqref="C122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AJ.BELLVEI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EULALIA</dc:creator>
  <cp:keywords/>
  <dc:description/>
  <cp:lastModifiedBy>Fpros</cp:lastModifiedBy>
  <cp:lastPrinted>2015-12-18T08:48:00Z</cp:lastPrinted>
  <dcterms:created xsi:type="dcterms:W3CDTF">2000-02-21T13:33:07Z</dcterms:created>
  <dcterms:modified xsi:type="dcterms:W3CDTF">2015-12-23T09:59:43Z</dcterms:modified>
  <cp:category/>
  <cp:version/>
  <cp:contentType/>
  <cp:contentStatus/>
</cp:coreProperties>
</file>